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11док\!      ОТЧЕТЫ 2018-2019\! Отчеты на сайт ГЖИ\ревиной\001 Статистические данные ГЖИ о работе с ОГ\"/>
    </mc:Choice>
  </mc:AlternateContent>
  <bookViews>
    <workbookView xWindow="0" yWindow="0" windowWidth="28800" windowHeight="12285"/>
  </bookViews>
  <sheets>
    <sheet name=" 2020 год" sheetId="1" r:id="rId1"/>
  </sheets>
  <definedNames>
    <definedName name="_xlnm.Print_Area" localSheetId="0">' 2020 год'!$A$1:$C$53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1" i="1" l="1"/>
  <c r="C9" i="1"/>
  <c r="C6" i="1"/>
  <c r="C42" i="1"/>
  <c r="C36" i="1"/>
  <c r="C35" i="1"/>
  <c r="C33" i="1"/>
  <c r="C31" i="1"/>
  <c r="C30" i="1"/>
  <c r="C28" i="1"/>
  <c r="C26" i="1"/>
  <c r="C25" i="1"/>
  <c r="C24" i="1"/>
  <c r="C23" i="1"/>
  <c r="C21" i="1"/>
  <c r="C20" i="1"/>
  <c r="C19" i="1"/>
  <c r="C18" i="1"/>
  <c r="C12" i="1"/>
  <c r="C8" i="1"/>
</calcChain>
</file>

<file path=xl/sharedStrings.xml><?xml version="1.0" encoding="utf-8"?>
<sst xmlns="http://schemas.openxmlformats.org/spreadsheetml/2006/main" count="90" uniqueCount="83">
  <si>
    <t>1.</t>
  </si>
  <si>
    <t>Всего поступило письменных обращений и принято устных обращений от граждан на личном приеме</t>
  </si>
  <si>
    <t>из них:</t>
  </si>
  <si>
    <t>1.1.</t>
  </si>
  <si>
    <t>Письменных обращений, (в том числе поступивших в ходе личного приема)</t>
  </si>
  <si>
    <t>в т.ч.:</t>
  </si>
  <si>
    <t>1.1.1.</t>
  </si>
  <si>
    <t>Всего рассмотрено по существу 
(сумма граф поддержано, меры приняты, разъяснено, не поддержано)</t>
  </si>
  <si>
    <t>1.1.2.</t>
  </si>
  <si>
    <r>
      <t xml:space="preserve">Всего с результатом рассмотрения «поддержано» </t>
    </r>
    <r>
      <rPr>
        <i/>
        <sz val="14"/>
        <color theme="1"/>
        <rFont val="Times New Roman"/>
        <family val="1"/>
        <charset val="204"/>
      </rPr>
      <t>(сумма поддержано + меры приняты)</t>
    </r>
  </si>
  <si>
    <t>1.1.2.1.</t>
  </si>
  <si>
    <t>С результатом рассмотрения «поддержано»</t>
  </si>
  <si>
    <t>1.1.2.2.</t>
  </si>
  <si>
    <t>С результатом рассмотрения «меры приняты»</t>
  </si>
  <si>
    <t>1.1.2.3.</t>
  </si>
  <si>
    <t>Поставлено на дополнительный контроль до принятия мер</t>
  </si>
  <si>
    <t>1.1.3.</t>
  </si>
  <si>
    <t>С результатом рассмотрения «разъяснено»</t>
  </si>
  <si>
    <t>1.1.4.</t>
  </si>
  <si>
    <t>С результатом рассмотрения «не поддержано»</t>
  </si>
  <si>
    <t>1.1.4.1.</t>
  </si>
  <si>
    <t>Обращение не целесообразно и необоснованно</t>
  </si>
  <si>
    <t>1.1.4.2.</t>
  </si>
  <si>
    <t>Выявлено бездействие должностных лиц</t>
  </si>
  <si>
    <t>1.1.5.</t>
  </si>
  <si>
    <t>С результатом рассмотрения «дан ответ автору»</t>
  </si>
  <si>
    <t>1.1.6.</t>
  </si>
  <si>
    <t>С результатом рассмотрения «оставлено без ответа автору»</t>
  </si>
  <si>
    <t>1.1.7.</t>
  </si>
  <si>
    <t>Направлено по компетенции в иной орган</t>
  </si>
  <si>
    <t>1.1.8.</t>
  </si>
  <si>
    <t>Срок рассмотрения продлен</t>
  </si>
  <si>
    <t>1.1.9.</t>
  </si>
  <si>
    <t>Проверено комиссионно</t>
  </si>
  <si>
    <t>1.1.10.</t>
  </si>
  <si>
    <t>Проверено с выездом на место</t>
  </si>
  <si>
    <t>1.1.11.</t>
  </si>
  <si>
    <t>Рассмотрено с участием заявителя</t>
  </si>
  <si>
    <t>1.1.12.</t>
  </si>
  <si>
    <t>Рассмотрено совместно с другими органами власти и органами местного самоуправления</t>
  </si>
  <si>
    <t>1.1.13.</t>
  </si>
  <si>
    <t>Количество обращений, по которым осуществлена «обратная связь»</t>
  </si>
  <si>
    <t>1.1.14.</t>
  </si>
  <si>
    <t>Количество обращений, по которым приняты решения о переносе срока принятия мер по результатам «обратной связи»</t>
  </si>
  <si>
    <t>1.2.</t>
  </si>
  <si>
    <t>Всего принято обращений на личном приеме граждан руководителями 
(равно количеству карточек личного приема)</t>
  </si>
  <si>
    <t xml:space="preserve">из них: </t>
  </si>
  <si>
    <t>1.2.1.</t>
  </si>
  <si>
    <t>Письменных</t>
  </si>
  <si>
    <t>1.2.2.</t>
  </si>
  <si>
    <t>Устных</t>
  </si>
  <si>
    <t>1.2.3.</t>
  </si>
  <si>
    <t>Принято в режиме ВКС</t>
  </si>
  <si>
    <t>1.2.4.</t>
  </si>
  <si>
    <r>
      <t xml:space="preserve">Всего рассмотрено устных обращений с результатом рассмотрения «поддержано» 
</t>
    </r>
    <r>
      <rPr>
        <i/>
        <sz val="14"/>
        <color theme="1"/>
        <rFont val="Times New Roman"/>
        <family val="1"/>
        <charset val="204"/>
      </rPr>
      <t>(сумма поддержано + меры приняты)</t>
    </r>
  </si>
  <si>
    <t>1.2.4.1.</t>
  </si>
  <si>
    <t>1.2.4.2.</t>
  </si>
  <si>
    <t>1.2.5.</t>
  </si>
  <si>
    <t>1.2.6.</t>
  </si>
  <si>
    <t>1.2.7.</t>
  </si>
  <si>
    <t>1.3.</t>
  </si>
  <si>
    <t>Сколько выявлено случаев нарушения законодательства либо прав и законных интересов граждан</t>
  </si>
  <si>
    <t>1.4.</t>
  </si>
  <si>
    <t>Сколько должностных лиц, виновных в нарушении законодательства либо прав и законных интересов граждан, привлечено к ответственности</t>
  </si>
  <si>
    <t>1.5.</t>
  </si>
  <si>
    <t>Сколько должностных лиц, виновных в нарушении законодательства либо прав и законных интересов граждан, не привлечено к ответственности</t>
  </si>
  <si>
    <t>1.6.</t>
  </si>
  <si>
    <t>Количество повторных обращений</t>
  </si>
  <si>
    <t>1.7.</t>
  </si>
  <si>
    <t>Всего поступило обращений, содержащих информацию о фактах коррупции,</t>
  </si>
  <si>
    <t>1.7.1.</t>
  </si>
  <si>
    <t>рассмотрено</t>
  </si>
  <si>
    <t>1.7.2.</t>
  </si>
  <si>
    <t>переадресовано по компетенции в другой орган государственной власти</t>
  </si>
  <si>
    <t>1.7.3.</t>
  </si>
  <si>
    <t>факты подтвердились</t>
  </si>
  <si>
    <t>1.8.</t>
  </si>
  <si>
    <t>Приняты меры по выявленным нарушениям со стороны должностных лиц 
(перечислить: Ф.И.О. должностного лица, проступок, меры воздействия)</t>
  </si>
  <si>
    <t>х</t>
  </si>
  <si>
    <t>1.9.</t>
  </si>
  <si>
    <t xml:space="preserve"> Конкретные примеры, отражающие результативность рассмотрения письменных и устных обращений граждан:</t>
  </si>
  <si>
    <t>Статистические данные 
о работе с обращениями граждан  2020 года 
в государственной жилищной инспекции Воронежской области</t>
  </si>
  <si>
    <t>1.9.1. Исполняя предписание государственной жилищной инспекции Воронежской области, ПОЖСК «Советский-1» полностью отремонтировал козырьки входных групп подъездов в многоквартирном доме № 56 по ул. Южно-Моравской г. Воронежа.
Ранее один из жильцов дома направил свое заявление в орган госжилнадзора с помощью системы ГИС ЖКХ. Внеплановая выездная проверка показала, что козырьки подъездов №2 и №3 находятся в неудовлетворительном техническом состоянии и требуют срочного ремонта. ПОЖСК «Советский-1» было выдано предписание, которое кооператив исполнил в установленные сроки.
Состояние объекта до и после проведения работ
1.9.2. Коллективное обращение жильцов многоквартирного дома № 13/12 по ул. Кривошеина г. Воронежа послужило основанием для проведения государственной жилищной инспекцией Воронежской области внеплановой документарной проверки в отношении управляющей организации ООО «Зафира».
Жилищным инспектором в ходе проверки было выявлено, что многоквартирный дом № 13/12 по ул. Кривошеина г. Воронежа оборудован индивидуальным тепловым пунктом. Однако ООО «Зафира» в нарушение требований жилищного законодательства при расчете размера платы за коммунальную услугу по отоплению учитывало общий объем тепловой энергии, потребленный многоквартирным домом, не вычитая объем тепловой энергии, использованной в целях предоставления коммунальной услуги по горячему водоснабжению.
В результате неправомерные действия управляющей организации привели к значительному увеличению размера платы граждан за отопление.
По результатам проверки ООО «Зафира» выдано предписание о перерасчете размера платы за отопление за периоды с февраля 2018 года по апрель 2018 года и с октября 2018 года по апрель 2019 года по всем помещениям многоквартирного дома № 13/12 по ул. Кривошеина г. Воронежа.
Управляющая организация исполнила предписание ГЖИ Воронежской области в полном объеме, вернув жильцам семнадцатиэтажки около 750 тыс. рублей.
1.9.3. Государственной жилищной инспекцией Воронежской области по доводам коллективного обращения жителей многоквартирного дома № 20 по ул. 45 Стрелковой Дивизии г. Воронежа проведена внеплановая выездная проверка в отношении АО «УК Коминтерновского района».
Визуальный осмотр мест общего пользования в небольшом двухэтажном жилом доме показал, что в подъезде №1 на 2 этаже в электрическом щитке имеются поврежденные участки электрических проводов, так называемые «скрутки», к тому же ревизия электрических проводов управляющей организацией давно не проводилась.
Еще до проведения выездной проверки АО «УК Коминтерновского района» отреагировало на жалобы жильцов и провела работы по опиловке нависающих над кровлей дома ветвей старых деревьев. Однако, опиленные стволы деревьев и ветки так и остались лежать на земле со стороны главного фасада многоквартирного дома.    
Итогом проверки стало выданное управляющей домом организации предписание об устранении всех выявленных нарушений. Контрольная проверка показала, что требование ГЖИ Воронежской области исполнено.
1.9.4. Государственная жилищная инспекция Воронежской области с целью защиты прав и законных интересов жительницы Ленинского района г. Воронежа направила в суд исковое заявление с требованием обязать управляющую организацию АО «УК Ленинского района» выполнить текущий ремонт общего домового имущества. Суд решил полностью удовлетворить требование ГЖИ.
В октябре 2019 года по доводам обращения жительницы многоквартирного дома № 33 по ул. Плехановская г. Воронежа жилищной инспекцией проведена внеплановая выездная проверка, которая показала, что стены тамбура подъезда №2 имеют глубокие разрушения штукатурного слоя, а на оконных блоках отсутствует фурнитура.
В целях осуществления контроля за устранением нарушений АО «УК Ленинского района» было выдано предписание. Однако, повторная проверка показала, что предписание жилищного инспектора исполнено не полностью. Управляющая организация произвела работы по замене оконных блоков, но при этом не завершила восстановление откосов оконных проемов, а ремонт стен в тамбуре произвела некачественно.
Впоследствии жительница многоквартирного дома № 33 по ул. Плехановская г. Воронежа направила в ГЖИ заявление, в котором попросила инспекцию обратиться в суд за защитой прав. Рассмотрев материалы дела суд пришел к выводу, что требования государственной жилищной инспекции подлежат удовлетворению в полном объеме и обязал АО «УК Ленинского района» выполнить предписанные ранее работы.
Решение не вступило в законную силу и может быть обжаловано в апелляционном порядке. 
1.9.5. По заявлению жителя многоквартирного дома № 21 по ул. Комиссаржевской г. Воронежа региональной государственной жилищной инспекцией проведена внеплановая выездная проверка состояния мест общего пользования. Собственник жилого помещения в подъезде № 2 жаловался на отсутствие герметичности трубопроводов системы отопления в подвальном помещении.
В ходе проверки жилищный инспектор не только нашел подтверждение доводам заявителя, но и выявил другие нарушения: отсутствие изоляции на трубопроводах системы отопления в подвале и оставленный там строительный и бытовой мусор.
По результатам проверки управляющей организации ООО «РЭК Центральный» выдано предписание на устранение выявленных нарушений, в отношении директора управляющей организации составлены протоколы об административных правонарушениях, предусмотренных частью 2 статьи 14.1.3 КоАП РФ и частью 2 статьи 19.4.1 КоАП РФ.
Контрольная проверка показала, что ООО «РЭК Центральный» почти за месяц исполнило предписание ГЖИ Воронежской области.
1.9.6  В августе 2019 года на основании доводов коллективного обращения жильцов многоквартирного дома № 68 по ул. Кривошеина г. Воронежа государственной жилищной инспекцией Воронежской области проведена внеплановая документарная проверка.
Выяснилось, что ООО УК «ЮГО-ЗАПАДНЫЙ РЭК № 12» в платежных документах за период с января по апрель 2019 года не исключило из состава платы за содержание жилого помещения плату за «Вывоз ТКО» в полном размере (4,70 руб. за кв. м.), исключив лишь часть данной платы в размере 2,30 руб. за кв. м. Таким образом управляющая организация нарушила обязательные требования жилищного законодательства.
Изучив представленные по запросу документы, жилищный инспектор пришел к выводу о несостоятельности аргументов управляющей организации о том, что оставшаяся сумма (2,40 руб. за кв. м.) включена в оплату работ по удалению мусора из мусороприемных камер, уборке придомовой территории, в том числе очистке урн и уборке мусора на контейнерных площадках.
Напомним, первоначально включенная в состав платы за коммунальную услугу по обращению с ТКО стоимость услуг по сбору, вывозу, утилизации (захоронению) ТКО исключается из платы за содержание жилого помещения начиная с месяца, в котором все перечисленные услуги начинает оказывать региональный оператор по обращению с ТКО. Для такого изменения размера платы не требуется решение общего собрания собственников помещений в многоквартирном доме. Региональным оператором по обращению с твердыми коммунальными отходами в г. Воронеже является ОАО «Экотехнологии», которое с 1 января 2019 года оказывает услуги по обращению с ТКО.
Следовательно, исключению подлежала полная стоимость затрат на вывоз и утилизацию ТКО, установленная договором управления многоквартирным домом № 68 по ул. Кривошеина г. Воронежа.
По итогам проверки жилищным инспектором было выдано предписание ООО УК «ЮГО-ЗАПАДНЫЙ РЭК № 12» о проведении перерасчета размера платы за содержание жилого помещения за период с января по апрель 2019 года путем уменьшения размера платы с 21, 07 руб. за кв. м. до 18,67 руб. за кв. м.
ООО УК «ЮГО-ЗАПАДНЫЙ РЭК № 12» направило в Арбитражный суд Воронежской области заявление о признании незаконным предписания инспекции. Суд признал данное предписание обоснованным и не подлежащим отмене.
В апреле текущего года, до проведения проверки исполнения предписания, управляющая организация направила в адрес ГЖИ Воронежской области документы, подтверждающие, что жильцам многоквартирного дома № 68 по ул. Кривошеина г. Воронежа произведен перерасчет ранее начисленной платы.
Сумма перерасчета составила более 66,5 тысяч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</si>
</sst>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i/>
      <sz val="14"/>
      <color theme="1"/>
      <name val="Times New Roman"/>
      <family val="1"/>
      <charset val="204"/>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horizontal="left" vertical="top"/>
    </xf>
    <xf numFmtId="1" fontId="2" fillId="0" borderId="0" xfId="0" applyNumberFormat="1" applyFont="1" applyAlignment="1">
      <alignment horizontal="right"/>
    </xf>
    <xf numFmtId="0" fontId="3" fillId="0" borderId="0" xfId="0" applyFont="1" applyAlignment="1">
      <alignment horizontal="center" vertical="center" wrapText="1"/>
    </xf>
    <xf numFmtId="1" fontId="1" fillId="0" borderId="0" xfId="0" applyNumberFormat="1" applyFont="1" applyAlignment="1">
      <alignment horizontal="right"/>
    </xf>
    <xf numFmtId="0" fontId="1" fillId="0" borderId="1" xfId="0" applyFont="1" applyBorder="1" applyAlignment="1">
      <alignment horizontal="right" vertical="top"/>
    </xf>
    <xf numFmtId="0" fontId="1" fillId="0" borderId="1" xfId="0" applyFont="1" applyBorder="1" applyAlignment="1">
      <alignment horizontal="left" vertical="top" wrapText="1"/>
    </xf>
    <xf numFmtId="1" fontId="1" fillId="2" borderId="1" xfId="0" applyNumberFormat="1" applyFont="1" applyFill="1" applyBorder="1" applyAlignment="1">
      <alignment horizontal="right"/>
    </xf>
    <xf numFmtId="1" fontId="1" fillId="0" borderId="1" xfId="0" applyNumberFormat="1" applyFont="1" applyBorder="1" applyAlignment="1">
      <alignment horizontal="right"/>
    </xf>
    <xf numFmtId="1" fontId="1" fillId="0" borderId="1" xfId="0" applyNumberFormat="1" applyFont="1" applyFill="1" applyBorder="1" applyAlignment="1">
      <alignment horizontal="right"/>
    </xf>
    <xf numFmtId="0" fontId="2" fillId="0" borderId="0" xfId="0" applyFont="1" applyAlignment="1">
      <alignment horizontal="justify" vertical="center"/>
    </xf>
    <xf numFmtId="1" fontId="1" fillId="0" borderId="0" xfId="0" applyNumberFormat="1" applyFont="1"/>
    <xf numFmtId="0" fontId="1" fillId="0" borderId="0" xfId="0" applyFont="1" applyBorder="1" applyAlignment="1">
      <alignment horizontal="center" vertical="top" wrapText="1"/>
    </xf>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tabSelected="1" view="pageBreakPreview" zoomScaleNormal="100" zoomScaleSheetLayoutView="100" workbookViewId="0">
      <selection activeCell="B50" sqref="B50"/>
    </sheetView>
  </sheetViews>
  <sheetFormatPr defaultRowHeight="18.75" x14ac:dyDescent="0.3"/>
  <cols>
    <col min="1" max="1" width="9.140625" style="1"/>
    <col min="2" max="2" width="106.7109375" style="2" customWidth="1"/>
    <col min="3" max="3" width="11.28515625" style="5" customWidth="1"/>
  </cols>
  <sheetData>
    <row r="1" spans="1:3" x14ac:dyDescent="0.3">
      <c r="A1" s="12"/>
      <c r="C1" s="3"/>
    </row>
    <row r="2" spans="1:3" ht="56.25" x14ac:dyDescent="0.3">
      <c r="B2" s="4" t="s">
        <v>81</v>
      </c>
    </row>
    <row r="3" spans="1:3" ht="19.5" customHeight="1" x14ac:dyDescent="0.3">
      <c r="B3" s="13"/>
      <c r="C3" s="13"/>
    </row>
    <row r="4" spans="1:3" ht="37.5" x14ac:dyDescent="0.3">
      <c r="A4" s="6" t="s">
        <v>0</v>
      </c>
      <c r="B4" s="7" t="s">
        <v>1</v>
      </c>
      <c r="C4" s="8">
        <v>21563</v>
      </c>
    </row>
    <row r="5" spans="1:3" x14ac:dyDescent="0.3">
      <c r="A5" s="6"/>
      <c r="B5" s="7" t="s">
        <v>2</v>
      </c>
      <c r="C5" s="9"/>
    </row>
    <row r="6" spans="1:3" x14ac:dyDescent="0.3">
      <c r="A6" s="6" t="s">
        <v>3</v>
      </c>
      <c r="B6" s="7" t="s">
        <v>4</v>
      </c>
      <c r="C6" s="10">
        <f>8708+4361+3528+4889</f>
        <v>21486</v>
      </c>
    </row>
    <row r="7" spans="1:3" x14ac:dyDescent="0.3">
      <c r="A7" s="6"/>
      <c r="B7" s="7" t="s">
        <v>5</v>
      </c>
      <c r="C7" s="9"/>
    </row>
    <row r="8" spans="1:3" ht="37.5" x14ac:dyDescent="0.3">
      <c r="A8" s="6" t="s">
        <v>6</v>
      </c>
      <c r="B8" s="7" t="s">
        <v>7</v>
      </c>
      <c r="C8" s="8">
        <f>4169+2977+3654+7508</f>
        <v>18308</v>
      </c>
    </row>
    <row r="9" spans="1:3" ht="37.5" x14ac:dyDescent="0.3">
      <c r="A9" s="6" t="s">
        <v>8</v>
      </c>
      <c r="B9" s="7" t="s">
        <v>9</v>
      </c>
      <c r="C9" s="8">
        <f>1862+509+946+2659</f>
        <v>5976</v>
      </c>
    </row>
    <row r="10" spans="1:3" x14ac:dyDescent="0.3">
      <c r="A10" s="6" t="s">
        <v>10</v>
      </c>
      <c r="B10" s="7" t="s">
        <v>11</v>
      </c>
      <c r="C10" s="9">
        <v>4483</v>
      </c>
    </row>
    <row r="11" spans="1:3" x14ac:dyDescent="0.3">
      <c r="A11" s="6" t="s">
        <v>12</v>
      </c>
      <c r="B11" s="7" t="s">
        <v>13</v>
      </c>
      <c r="C11" s="9">
        <f>130+40+1191+132</f>
        <v>1493</v>
      </c>
    </row>
    <row r="12" spans="1:3" x14ac:dyDescent="0.3">
      <c r="A12" s="6" t="s">
        <v>14</v>
      </c>
      <c r="B12" s="7" t="s">
        <v>15</v>
      </c>
      <c r="C12" s="9">
        <f>1+345+232+606</f>
        <v>1184</v>
      </c>
    </row>
    <row r="13" spans="1:3" x14ac:dyDescent="0.3">
      <c r="A13" s="6" t="s">
        <v>16</v>
      </c>
      <c r="B13" s="7" t="s">
        <v>17</v>
      </c>
      <c r="C13" s="9">
        <v>12332</v>
      </c>
    </row>
    <row r="14" spans="1:3" x14ac:dyDescent="0.3">
      <c r="A14" s="6" t="s">
        <v>18</v>
      </c>
      <c r="B14" s="7" t="s">
        <v>19</v>
      </c>
      <c r="C14" s="9">
        <v>0</v>
      </c>
    </row>
    <row r="15" spans="1:3" x14ac:dyDescent="0.3">
      <c r="A15" s="6"/>
      <c r="B15" s="7" t="s">
        <v>2</v>
      </c>
      <c r="C15" s="9"/>
    </row>
    <row r="16" spans="1:3" x14ac:dyDescent="0.3">
      <c r="A16" s="6" t="s">
        <v>20</v>
      </c>
      <c r="B16" s="7" t="s">
        <v>21</v>
      </c>
      <c r="C16" s="9">
        <v>0</v>
      </c>
    </row>
    <row r="17" spans="1:3" x14ac:dyDescent="0.3">
      <c r="A17" s="6" t="s">
        <v>22</v>
      </c>
      <c r="B17" s="7" t="s">
        <v>23</v>
      </c>
      <c r="C17" s="9">
        <v>0</v>
      </c>
    </row>
    <row r="18" spans="1:3" x14ac:dyDescent="0.3">
      <c r="A18" s="6" t="s">
        <v>24</v>
      </c>
      <c r="B18" s="7" t="s">
        <v>25</v>
      </c>
      <c r="C18" s="9">
        <f>12+25+104+0</f>
        <v>141</v>
      </c>
    </row>
    <row r="19" spans="1:3" x14ac:dyDescent="0.3">
      <c r="A19" s="6" t="s">
        <v>26</v>
      </c>
      <c r="B19" s="7" t="s">
        <v>27</v>
      </c>
      <c r="C19" s="9">
        <f>16+9+2+0</f>
        <v>27</v>
      </c>
    </row>
    <row r="20" spans="1:3" x14ac:dyDescent="0.3">
      <c r="A20" s="6" t="s">
        <v>28</v>
      </c>
      <c r="B20" s="7" t="s">
        <v>29</v>
      </c>
      <c r="C20" s="9">
        <f>115+67+7+126</f>
        <v>315</v>
      </c>
    </row>
    <row r="21" spans="1:3" x14ac:dyDescent="0.3">
      <c r="A21" s="6" t="s">
        <v>30</v>
      </c>
      <c r="B21" s="7" t="s">
        <v>31</v>
      </c>
      <c r="C21" s="9">
        <f>1+17+607+22</f>
        <v>647</v>
      </c>
    </row>
    <row r="22" spans="1:3" x14ac:dyDescent="0.3">
      <c r="A22" s="6" t="s">
        <v>32</v>
      </c>
      <c r="B22" s="7" t="s">
        <v>33</v>
      </c>
      <c r="C22" s="9">
        <v>7</v>
      </c>
    </row>
    <row r="23" spans="1:3" x14ac:dyDescent="0.3">
      <c r="A23" s="6" t="s">
        <v>34</v>
      </c>
      <c r="B23" s="7" t="s">
        <v>35</v>
      </c>
      <c r="C23" s="9">
        <f>116+104+782+70</f>
        <v>1072</v>
      </c>
    </row>
    <row r="24" spans="1:3" x14ac:dyDescent="0.3">
      <c r="A24" s="6" t="s">
        <v>36</v>
      </c>
      <c r="B24" s="7" t="s">
        <v>37</v>
      </c>
      <c r="C24" s="9">
        <f>67+0+322+0</f>
        <v>389</v>
      </c>
    </row>
    <row r="25" spans="1:3" ht="37.5" x14ac:dyDescent="0.3">
      <c r="A25" s="6" t="s">
        <v>38</v>
      </c>
      <c r="B25" s="7" t="s">
        <v>39</v>
      </c>
      <c r="C25" s="9">
        <f>181+120+229+229</f>
        <v>759</v>
      </c>
    </row>
    <row r="26" spans="1:3" x14ac:dyDescent="0.3">
      <c r="A26" s="6" t="s">
        <v>40</v>
      </c>
      <c r="B26" s="7" t="s">
        <v>41</v>
      </c>
      <c r="C26" s="9">
        <f>127+164+28+93</f>
        <v>412</v>
      </c>
    </row>
    <row r="27" spans="1:3" ht="37.5" x14ac:dyDescent="0.3">
      <c r="A27" s="6" t="s">
        <v>42</v>
      </c>
      <c r="B27" s="7" t="s">
        <v>43</v>
      </c>
      <c r="C27" s="9">
        <v>0</v>
      </c>
    </row>
    <row r="28" spans="1:3" ht="37.5" x14ac:dyDescent="0.3">
      <c r="A28" s="6" t="s">
        <v>44</v>
      </c>
      <c r="B28" s="7" t="s">
        <v>45</v>
      </c>
      <c r="C28" s="8">
        <f>24+25+21+62</f>
        <v>132</v>
      </c>
    </row>
    <row r="29" spans="1:3" x14ac:dyDescent="0.3">
      <c r="A29" s="6"/>
      <c r="B29" s="7" t="s">
        <v>46</v>
      </c>
      <c r="C29" s="9"/>
    </row>
    <row r="30" spans="1:3" x14ac:dyDescent="0.3">
      <c r="A30" s="6" t="s">
        <v>47</v>
      </c>
      <c r="B30" s="7" t="s">
        <v>48</v>
      </c>
      <c r="C30" s="9">
        <f>0+9+43+3</f>
        <v>55</v>
      </c>
    </row>
    <row r="31" spans="1:3" x14ac:dyDescent="0.3">
      <c r="A31" s="6" t="s">
        <v>49</v>
      </c>
      <c r="B31" s="7" t="s">
        <v>50</v>
      </c>
      <c r="C31" s="9">
        <f>24+16+19+18</f>
        <v>77</v>
      </c>
    </row>
    <row r="32" spans="1:3" x14ac:dyDescent="0.3">
      <c r="A32" s="6" t="s">
        <v>51</v>
      </c>
      <c r="B32" s="7" t="s">
        <v>52</v>
      </c>
      <c r="C32" s="9">
        <v>0</v>
      </c>
    </row>
    <row r="33" spans="1:3" ht="37.5" x14ac:dyDescent="0.3">
      <c r="A33" s="6" t="s">
        <v>53</v>
      </c>
      <c r="B33" s="7" t="s">
        <v>54</v>
      </c>
      <c r="C33" s="8">
        <f>0+0</f>
        <v>0</v>
      </c>
    </row>
    <row r="34" spans="1:3" x14ac:dyDescent="0.3">
      <c r="A34" s="6" t="s">
        <v>55</v>
      </c>
      <c r="B34" s="7" t="s">
        <v>11</v>
      </c>
      <c r="C34" s="9">
        <v>3</v>
      </c>
    </row>
    <row r="35" spans="1:3" x14ac:dyDescent="0.3">
      <c r="A35" s="6" t="s">
        <v>56</v>
      </c>
      <c r="B35" s="7" t="s">
        <v>13</v>
      </c>
      <c r="C35" s="9">
        <f>4+0+0+0</f>
        <v>4</v>
      </c>
    </row>
    <row r="36" spans="1:3" x14ac:dyDescent="0.3">
      <c r="A36" s="6" t="s">
        <v>57</v>
      </c>
      <c r="B36" s="7" t="s">
        <v>17</v>
      </c>
      <c r="C36" s="9">
        <f>17+16+19+18</f>
        <v>70</v>
      </c>
    </row>
    <row r="37" spans="1:3" x14ac:dyDescent="0.3">
      <c r="A37" s="6" t="s">
        <v>58</v>
      </c>
      <c r="B37" s="7" t="s">
        <v>19</v>
      </c>
      <c r="C37" s="9">
        <v>0</v>
      </c>
    </row>
    <row r="38" spans="1:3" x14ac:dyDescent="0.3">
      <c r="A38" s="6" t="s">
        <v>59</v>
      </c>
      <c r="B38" s="7" t="s">
        <v>25</v>
      </c>
      <c r="C38" s="9">
        <v>0</v>
      </c>
    </row>
    <row r="39" spans="1:3" ht="37.5" x14ac:dyDescent="0.3">
      <c r="A39" s="6" t="s">
        <v>60</v>
      </c>
      <c r="B39" s="7" t="s">
        <v>61</v>
      </c>
      <c r="C39" s="9">
        <v>0</v>
      </c>
    </row>
    <row r="40" spans="1:3" ht="37.5" x14ac:dyDescent="0.3">
      <c r="A40" s="6" t="s">
        <v>62</v>
      </c>
      <c r="B40" s="7" t="s">
        <v>63</v>
      </c>
      <c r="C40" s="9">
        <v>0</v>
      </c>
    </row>
    <row r="41" spans="1:3" ht="37.5" x14ac:dyDescent="0.3">
      <c r="A41" s="6" t="s">
        <v>64</v>
      </c>
      <c r="B41" s="7" t="s">
        <v>65</v>
      </c>
      <c r="C41" s="9">
        <v>0</v>
      </c>
    </row>
    <row r="42" spans="1:3" x14ac:dyDescent="0.3">
      <c r="A42" s="6" t="s">
        <v>66</v>
      </c>
      <c r="B42" s="7" t="s">
        <v>67</v>
      </c>
      <c r="C42" s="10">
        <f>67+31+27+53</f>
        <v>178</v>
      </c>
    </row>
    <row r="43" spans="1:3" x14ac:dyDescent="0.3">
      <c r="A43" s="6" t="s">
        <v>68</v>
      </c>
      <c r="B43" s="7" t="s">
        <v>69</v>
      </c>
      <c r="C43" s="10">
        <v>0</v>
      </c>
    </row>
    <row r="44" spans="1:3" x14ac:dyDescent="0.3">
      <c r="A44" s="6"/>
      <c r="B44" s="7" t="s">
        <v>46</v>
      </c>
      <c r="C44" s="10"/>
    </row>
    <row r="45" spans="1:3" x14ac:dyDescent="0.3">
      <c r="A45" s="6" t="s">
        <v>70</v>
      </c>
      <c r="B45" s="7" t="s">
        <v>71</v>
      </c>
      <c r="C45" s="10">
        <v>0</v>
      </c>
    </row>
    <row r="46" spans="1:3" x14ac:dyDescent="0.3">
      <c r="A46" s="6" t="s">
        <v>72</v>
      </c>
      <c r="B46" s="7" t="s">
        <v>73</v>
      </c>
      <c r="C46" s="10">
        <v>0</v>
      </c>
    </row>
    <row r="47" spans="1:3" x14ac:dyDescent="0.3">
      <c r="A47" s="6" t="s">
        <v>74</v>
      </c>
      <c r="B47" s="7" t="s">
        <v>75</v>
      </c>
      <c r="C47" s="10">
        <v>0</v>
      </c>
    </row>
    <row r="48" spans="1:3" ht="37.5" x14ac:dyDescent="0.3">
      <c r="A48" s="6" t="s">
        <v>76</v>
      </c>
      <c r="B48" s="7" t="s">
        <v>77</v>
      </c>
      <c r="C48" s="9" t="s">
        <v>78</v>
      </c>
    </row>
    <row r="49" spans="1:3" ht="37.5" x14ac:dyDescent="0.3">
      <c r="A49" s="6" t="s">
        <v>79</v>
      </c>
      <c r="B49" s="7" t="s">
        <v>80</v>
      </c>
      <c r="C49" s="9"/>
    </row>
    <row r="50" spans="1:3" ht="409.5" x14ac:dyDescent="0.25">
      <c r="A50" s="11"/>
      <c r="B50" s="14" t="s">
        <v>82</v>
      </c>
      <c r="C50"/>
    </row>
  </sheetData>
  <mergeCells count="1">
    <mergeCell ref="B3:C3"/>
  </mergeCells>
  <printOptions horizontalCentered="1"/>
  <pageMargins left="1.1811023622047245" right="0.39370078740157483" top="0.59055118110236227" bottom="0.59055118110236227"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 2020 год</vt:lpstr>
      <vt:lpstr>' 2020 год'!Область_печати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МОСКОВЧЕНКО  Анжела  Анатольевна</dc:creator>
  <cp:lastModifiedBy>МОСКОВЧЕНКО  Анжела  Анатольевна</cp:lastModifiedBy>
  <cp:lastPrinted>2021-01-13T08:21:30Z</cp:lastPrinted>
  <dcterms:created xsi:type="dcterms:W3CDTF">2020-07-08T16:12:27Z</dcterms:created>
  <dcterms:modified xsi:type="dcterms:W3CDTF">2021-03-03T13:55:59Z</dcterms:modified>
</cp:coreProperties>
</file>